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80" windowWidth="17715" windowHeight="104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10" i="1"/>
  <c r="E19" l="1"/>
  <c r="E16"/>
  <c r="J22"/>
  <c r="J21"/>
  <c r="J11"/>
  <c r="J14"/>
  <c r="J19"/>
  <c r="J18"/>
  <c r="J16" s="1"/>
  <c r="J15" l="1"/>
  <c r="J13" s="1"/>
  <c r="E5"/>
  <c r="E6" s="1"/>
  <c r="J8" l="1"/>
  <c r="J7" s="1"/>
  <c r="E7"/>
  <c r="E8" s="1"/>
  <c r="E10" s="1"/>
  <c r="J6" l="1"/>
  <c r="E11"/>
  <c r="E13" s="1"/>
  <c r="E14" s="1"/>
  <c r="J5" l="1"/>
  <c r="J4" s="1"/>
  <c r="E15"/>
  <c r="E18" l="1"/>
  <c r="E20" l="1"/>
  <c r="E21" l="1"/>
  <c r="E22" s="1"/>
</calcChain>
</file>

<file path=xl/sharedStrings.xml><?xml version="1.0" encoding="utf-8"?>
<sst xmlns="http://schemas.openxmlformats.org/spreadsheetml/2006/main" count="39" uniqueCount="30">
  <si>
    <t>Prozent</t>
  </si>
  <si>
    <t>Listeneinkaufspreis</t>
  </si>
  <si>
    <t>- Lieferrabatt</t>
  </si>
  <si>
    <t>= Zieleinkaufspreis</t>
  </si>
  <si>
    <t>- Lieferskonto</t>
  </si>
  <si>
    <t>= Bareinkaufspreis</t>
  </si>
  <si>
    <t>+ Bezugspreis</t>
  </si>
  <si>
    <t>= Bezugs- oder Einstandspreis</t>
  </si>
  <si>
    <t>+ Geschäfts- oder Handlungskosten</t>
  </si>
  <si>
    <t>+ Lagerzins</t>
  </si>
  <si>
    <t>= Selbstkosten</t>
  </si>
  <si>
    <t>+ Gewinn</t>
  </si>
  <si>
    <t>= Barverkaufspreis</t>
  </si>
  <si>
    <t>+ Kundenskonto i.H.</t>
  </si>
  <si>
    <t>+ Vertreterprovision i.H.</t>
  </si>
  <si>
    <t>= Zielverkaufspreis- oder Rechnungspreis</t>
  </si>
  <si>
    <t>+ Kundenrabatt i.H.</t>
  </si>
  <si>
    <t>= Liestenverkaufspreis/Nettoverkaufspreis</t>
  </si>
  <si>
    <t>+ Umsatzsteuer</t>
  </si>
  <si>
    <t>= Bruttoverkaufspreis</t>
  </si>
  <si>
    <t>Gesamtlieferung</t>
  </si>
  <si>
    <t>Vorwärtskalkulation</t>
  </si>
  <si>
    <t>Rückwärtskalkulation</t>
  </si>
  <si>
    <t xml:space="preserve">Es wird </t>
  </si>
  <si>
    <t>auf Hundert</t>
  </si>
  <si>
    <t>gerechnet.</t>
  </si>
  <si>
    <t>Es wir</t>
  </si>
  <si>
    <t>in Hundert</t>
  </si>
  <si>
    <t>Genau im</t>
  </si>
  <si>
    <t>Gegensatz zur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</si>
</sst>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 val="double"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10" fontId="2" fillId="2" borderId="0" xfId="0" applyNumberFormat="1" applyFont="1" applyFill="1"/>
    <xf numFmtId="164" fontId="2" fillId="2" borderId="0" xfId="0" applyNumberFormat="1" applyFont="1" applyFill="1"/>
    <xf numFmtId="49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49" fontId="2" fillId="2" borderId="0" xfId="0" applyNumberFormat="1" applyFont="1" applyFill="1"/>
    <xf numFmtId="49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49" fontId="4" fillId="2" borderId="0" xfId="0" applyNumberFormat="1" applyFont="1" applyFill="1"/>
    <xf numFmtId="10" fontId="4" fillId="2" borderId="0" xfId="0" applyNumberFormat="1" applyFont="1" applyFill="1"/>
    <xf numFmtId="164" fontId="4" fillId="2" borderId="0" xfId="0" applyNumberFormat="1" applyFont="1" applyFill="1"/>
    <xf numFmtId="49" fontId="5" fillId="2" borderId="0" xfId="0" applyNumberFormat="1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0" fontId="0" fillId="3" borderId="0" xfId="0" applyFill="1"/>
    <xf numFmtId="0" fontId="0" fillId="4" borderId="0" xfId="0" applyFill="1"/>
    <xf numFmtId="164" fontId="0" fillId="3" borderId="0" xfId="0" applyNumberFormat="1" applyFill="1"/>
    <xf numFmtId="164" fontId="0" fillId="0" borderId="0" xfId="0" applyNumberFormat="1"/>
    <xf numFmtId="164" fontId="7" fillId="4" borderId="0" xfId="0" applyNumberFormat="1" applyFont="1" applyFill="1"/>
    <xf numFmtId="164" fontId="0" fillId="4" borderId="0" xfId="0" applyNumberFormat="1" applyFill="1"/>
    <xf numFmtId="0" fontId="0" fillId="4" borderId="0" xfId="0" applyFill="1" applyBorder="1"/>
    <xf numFmtId="0" fontId="0" fillId="4" borderId="1" xfId="0" applyFill="1" applyBorder="1"/>
    <xf numFmtId="0" fontId="0" fillId="3" borderId="2" xfId="0" applyFill="1" applyBorder="1"/>
    <xf numFmtId="0" fontId="0" fillId="4" borderId="2" xfId="0" applyFill="1" applyBorder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164" fontId="6" fillId="3" borderId="0" xfId="0" applyNumberFormat="1" applyFont="1" applyFill="1"/>
    <xf numFmtId="0" fontId="6" fillId="4" borderId="0" xfId="0" applyFont="1" applyFill="1"/>
    <xf numFmtId="10" fontId="6" fillId="3" borderId="0" xfId="0" applyNumberFormat="1" applyFont="1" applyFill="1"/>
    <xf numFmtId="0" fontId="6" fillId="0" borderId="0" xfId="0" applyFont="1"/>
    <xf numFmtId="0" fontId="8" fillId="4" borderId="0" xfId="0" applyFont="1" applyFill="1"/>
    <xf numFmtId="0" fontId="8" fillId="3" borderId="0" xfId="0" applyFont="1" applyFill="1"/>
    <xf numFmtId="10" fontId="8" fillId="3" borderId="0" xfId="0" applyNumberFormat="1" applyFont="1" applyFill="1"/>
    <xf numFmtId="0" fontId="9" fillId="3" borderId="0" xfId="0" applyFont="1" applyFill="1" applyAlignment="1"/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/>
    <xf numFmtId="164" fontId="8" fillId="3" borderId="0" xfId="0" applyNumberFormat="1" applyFont="1" applyFill="1"/>
    <xf numFmtId="0" fontId="8" fillId="0" borderId="0" xfId="0" applyFont="1"/>
    <xf numFmtId="0" fontId="6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9" fillId="3" borderId="4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171450</xdr:rowOff>
    </xdr:from>
    <xdr:to>
      <xdr:col>5</xdr:col>
      <xdr:colOff>161925</xdr:colOff>
      <xdr:row>21</xdr:row>
      <xdr:rowOff>114300</xdr:rowOff>
    </xdr:to>
    <xdr:sp macro="" textlink="">
      <xdr:nvSpPr>
        <xdr:cNvPr id="2" name="Pfeil nach unten 1"/>
        <xdr:cNvSpPr/>
      </xdr:nvSpPr>
      <xdr:spPr>
        <a:xfrm>
          <a:off x="4848225" y="561975"/>
          <a:ext cx="133350" cy="3571875"/>
        </a:xfrm>
        <a:prstGeom prst="down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38100</xdr:colOff>
      <xdr:row>3</xdr:row>
      <xdr:rowOff>19050</xdr:rowOff>
    </xdr:from>
    <xdr:to>
      <xdr:col>8</xdr:col>
      <xdr:colOff>142875</xdr:colOff>
      <xdr:row>21</xdr:row>
      <xdr:rowOff>133350</xdr:rowOff>
    </xdr:to>
    <xdr:sp macro="" textlink="">
      <xdr:nvSpPr>
        <xdr:cNvPr id="3" name="Pfeil nach oben 2"/>
        <xdr:cNvSpPr/>
      </xdr:nvSpPr>
      <xdr:spPr>
        <a:xfrm>
          <a:off x="7467600" y="600075"/>
          <a:ext cx="104775" cy="3552825"/>
        </a:xfrm>
        <a:prstGeom prst="up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L24" sqref="L24"/>
    </sheetView>
  </sheetViews>
  <sheetFormatPr baseColWidth="10" defaultRowHeight="15"/>
  <cols>
    <col min="1" max="1" width="3.5703125" style="18" customWidth="1"/>
    <col min="2" max="2" width="1.85546875" customWidth="1"/>
    <col min="3" max="3" width="39" customWidth="1"/>
    <col min="5" max="5" width="16.42578125" customWidth="1"/>
    <col min="6" max="6" width="3.5703125" customWidth="1"/>
    <col min="7" max="7" width="20.5703125" style="24" customWidth="1"/>
    <col min="8" max="8" width="25" customWidth="1"/>
    <col min="9" max="9" width="2.7109375" style="17" customWidth="1"/>
    <col min="10" max="10" width="15.85546875" style="20" customWidth="1"/>
    <col min="11" max="11" width="2.42578125" style="17" customWidth="1"/>
  </cols>
  <sheetData>
    <row r="1" spans="1:12" s="18" customFormat="1">
      <c r="G1" s="23"/>
      <c r="J1" s="22"/>
    </row>
    <row r="2" spans="1:12" s="40" customFormat="1" ht="19.5" thickBot="1">
      <c r="A2" s="33"/>
      <c r="B2" s="34"/>
      <c r="C2" s="34"/>
      <c r="D2" s="35"/>
      <c r="E2" s="36"/>
      <c r="F2" s="37" t="s">
        <v>21</v>
      </c>
      <c r="G2" s="44"/>
      <c r="H2" s="38" t="s">
        <v>22</v>
      </c>
      <c r="I2" s="38"/>
      <c r="J2" s="39"/>
      <c r="K2" s="34"/>
      <c r="L2" s="33"/>
    </row>
    <row r="3" spans="1:12" s="32" customFormat="1">
      <c r="A3" s="30"/>
      <c r="B3" s="27"/>
      <c r="C3" s="27"/>
      <c r="D3" s="31" t="s">
        <v>0</v>
      </c>
      <c r="E3" s="28" t="s">
        <v>20</v>
      </c>
      <c r="F3" s="27"/>
      <c r="G3" s="41"/>
      <c r="H3" s="30"/>
      <c r="I3" s="27"/>
      <c r="J3" s="29" t="s">
        <v>20</v>
      </c>
      <c r="K3" s="27"/>
      <c r="L3" s="30"/>
    </row>
    <row r="4" spans="1:12">
      <c r="B4" s="17"/>
      <c r="C4" s="1" t="s">
        <v>1</v>
      </c>
      <c r="D4" s="2"/>
      <c r="E4" s="3">
        <v>116.61</v>
      </c>
      <c r="F4" s="17"/>
      <c r="G4" s="42"/>
      <c r="H4" s="18"/>
      <c r="J4" s="3">
        <f>J5+J6</f>
        <v>116.60887695005171</v>
      </c>
      <c r="L4" s="18"/>
    </row>
    <row r="5" spans="1:12">
      <c r="B5" s="17"/>
      <c r="C5" s="4" t="s">
        <v>2</v>
      </c>
      <c r="D5" s="5">
        <v>0.2</v>
      </c>
      <c r="E5" s="6">
        <f>E4*D5</f>
        <v>23.322000000000003</v>
      </c>
      <c r="F5" s="17"/>
      <c r="G5" s="42"/>
      <c r="H5" s="18"/>
      <c r="J5" s="21">
        <f>J6*20/80</f>
        <v>23.321775390010341</v>
      </c>
      <c r="L5" s="18"/>
    </row>
    <row r="6" spans="1:12">
      <c r="B6" s="17"/>
      <c r="C6" s="7" t="s">
        <v>3</v>
      </c>
      <c r="D6" s="2"/>
      <c r="E6" s="3">
        <f>E4-E5</f>
        <v>93.287999999999997</v>
      </c>
      <c r="F6" s="17"/>
      <c r="G6" s="42"/>
      <c r="H6" s="18" t="s">
        <v>28</v>
      </c>
      <c r="J6" s="3">
        <f>J8+J7</f>
        <v>93.287101560041364</v>
      </c>
      <c r="L6" s="18"/>
    </row>
    <row r="7" spans="1:12">
      <c r="B7" s="17"/>
      <c r="C7" s="4" t="s">
        <v>4</v>
      </c>
      <c r="D7" s="5">
        <v>2.5000000000000001E-2</v>
      </c>
      <c r="E7" s="6">
        <f>E6*D7</f>
        <v>2.3321999999999998</v>
      </c>
      <c r="F7" s="17"/>
      <c r="G7" s="42"/>
      <c r="H7" s="18" t="s">
        <v>29</v>
      </c>
      <c r="J7" s="21">
        <f>J8*2.5/97.5</f>
        <v>2.3321775390010338</v>
      </c>
      <c r="L7" s="18"/>
    </row>
    <row r="8" spans="1:12">
      <c r="B8" s="17"/>
      <c r="C8" s="7" t="s">
        <v>5</v>
      </c>
      <c r="D8" s="2"/>
      <c r="E8" s="3">
        <f>E6-E7</f>
        <v>90.955799999999996</v>
      </c>
      <c r="F8" s="17"/>
      <c r="G8" s="42"/>
      <c r="H8" s="18" t="s">
        <v>21</v>
      </c>
      <c r="J8" s="3">
        <f>J10-J9</f>
        <v>90.954924021040327</v>
      </c>
      <c r="L8" s="18"/>
    </row>
    <row r="9" spans="1:12">
      <c r="B9" s="17"/>
      <c r="C9" s="8" t="s">
        <v>6</v>
      </c>
      <c r="D9" s="9"/>
      <c r="E9" s="10">
        <v>18</v>
      </c>
      <c r="F9" s="17"/>
      <c r="G9" s="42" t="s">
        <v>23</v>
      </c>
      <c r="H9" s="23" t="s">
        <v>26</v>
      </c>
      <c r="J9" s="21">
        <v>18</v>
      </c>
      <c r="L9" s="18"/>
    </row>
    <row r="10" spans="1:12">
      <c r="B10" s="17"/>
      <c r="C10" s="7" t="s">
        <v>7</v>
      </c>
      <c r="D10" s="2"/>
      <c r="E10" s="3">
        <f>E8+E9</f>
        <v>108.9558</v>
      </c>
      <c r="F10" s="17"/>
      <c r="G10" s="42" t="s">
        <v>24</v>
      </c>
      <c r="H10" s="23" t="s">
        <v>27</v>
      </c>
      <c r="J10" s="3">
        <f>J13-J11</f>
        <v>108.95492402104033</v>
      </c>
      <c r="L10" s="18"/>
    </row>
    <row r="11" spans="1:12">
      <c r="B11" s="17"/>
      <c r="C11" s="8" t="s">
        <v>8</v>
      </c>
      <c r="D11" s="9">
        <v>0.18</v>
      </c>
      <c r="E11" s="10">
        <f>E10*D11</f>
        <v>19.612043999999997</v>
      </c>
      <c r="F11" s="17"/>
      <c r="G11" s="42" t="s">
        <v>25</v>
      </c>
      <c r="H11" s="23" t="s">
        <v>25</v>
      </c>
      <c r="J11" s="21">
        <f>J13*18/118</f>
        <v>19.61188632378726</v>
      </c>
      <c r="L11" s="18"/>
    </row>
    <row r="12" spans="1:12">
      <c r="B12" s="17"/>
      <c r="C12" s="8" t="s">
        <v>9</v>
      </c>
      <c r="D12" s="9">
        <v>0</v>
      </c>
      <c r="E12" s="10">
        <v>0</v>
      </c>
      <c r="F12" s="17"/>
      <c r="G12" s="42"/>
      <c r="H12" s="18"/>
      <c r="J12" s="21">
        <v>0</v>
      </c>
      <c r="L12" s="18"/>
    </row>
    <row r="13" spans="1:12">
      <c r="B13" s="17"/>
      <c r="C13" s="7" t="s">
        <v>10</v>
      </c>
      <c r="D13" s="2"/>
      <c r="E13" s="3">
        <f>E10+E11+E12</f>
        <v>128.56784399999998</v>
      </c>
      <c r="F13" s="17"/>
      <c r="G13" s="42"/>
      <c r="H13" s="18"/>
      <c r="J13" s="3">
        <f>J15-J14</f>
        <v>128.56681034482759</v>
      </c>
      <c r="L13" s="18"/>
    </row>
    <row r="14" spans="1:12">
      <c r="B14" s="17"/>
      <c r="C14" s="8" t="s">
        <v>11</v>
      </c>
      <c r="D14" s="9">
        <v>0.16</v>
      </c>
      <c r="E14" s="10">
        <f>E13*D14</f>
        <v>20.570855039999998</v>
      </c>
      <c r="F14" s="17"/>
      <c r="G14" s="42"/>
      <c r="H14" s="18"/>
      <c r="J14" s="21">
        <f>J15*16/116</f>
        <v>20.570689655172412</v>
      </c>
      <c r="L14" s="18"/>
    </row>
    <row r="15" spans="1:12" ht="15.75" thickBot="1">
      <c r="B15" s="17"/>
      <c r="C15" s="7" t="s">
        <v>12</v>
      </c>
      <c r="D15" s="2">
        <v>0.97</v>
      </c>
      <c r="E15" s="3">
        <f>E13+E14</f>
        <v>149.13869903999998</v>
      </c>
      <c r="F15" s="25"/>
      <c r="G15" s="43"/>
      <c r="H15" s="26"/>
      <c r="I15" s="25"/>
      <c r="J15" s="3">
        <f>J18-J16</f>
        <v>149.13749999999999</v>
      </c>
      <c r="L15" s="18"/>
    </row>
    <row r="16" spans="1:12">
      <c r="B16" s="17"/>
      <c r="C16" s="8" t="s">
        <v>13</v>
      </c>
      <c r="D16" s="9">
        <v>0.03</v>
      </c>
      <c r="E16" s="10">
        <f>E15*D16/97%</f>
        <v>4.6125370837113397</v>
      </c>
      <c r="F16" s="17"/>
      <c r="G16" s="42"/>
      <c r="H16" s="18"/>
      <c r="J16" s="21">
        <f>J18*3%</f>
        <v>4.6124999999999998</v>
      </c>
      <c r="L16" s="18"/>
    </row>
    <row r="17" spans="2:12">
      <c r="B17" s="17"/>
      <c r="C17" s="8" t="s">
        <v>14</v>
      </c>
      <c r="D17" s="9">
        <v>0</v>
      </c>
      <c r="E17" s="10">
        <v>0</v>
      </c>
      <c r="F17" s="17"/>
      <c r="G17" s="42"/>
      <c r="H17" s="18"/>
      <c r="J17" s="21">
        <v>0</v>
      </c>
      <c r="L17" s="18"/>
    </row>
    <row r="18" spans="2:12">
      <c r="B18" s="17"/>
      <c r="C18" s="7" t="s">
        <v>15</v>
      </c>
      <c r="D18" s="2">
        <v>0.95</v>
      </c>
      <c r="E18" s="3">
        <f>E15+E16</f>
        <v>153.75123612371132</v>
      </c>
      <c r="F18" s="17"/>
      <c r="G18" s="42" t="s">
        <v>26</v>
      </c>
      <c r="H18" s="23" t="s">
        <v>23</v>
      </c>
      <c r="J18" s="3">
        <f>J20-J19</f>
        <v>153.75</v>
      </c>
      <c r="L18" s="18"/>
    </row>
    <row r="19" spans="2:12">
      <c r="B19" s="17"/>
      <c r="C19" s="8" t="s">
        <v>16</v>
      </c>
      <c r="D19" s="9">
        <v>0.25</v>
      </c>
      <c r="E19" s="10">
        <f>E18*D19/75%</f>
        <v>51.250412041237105</v>
      </c>
      <c r="F19" s="17"/>
      <c r="G19" s="42" t="s">
        <v>27</v>
      </c>
      <c r="H19" s="23" t="s">
        <v>24</v>
      </c>
      <c r="J19" s="21">
        <f>J20*25%</f>
        <v>51.25</v>
      </c>
      <c r="L19" s="18"/>
    </row>
    <row r="20" spans="2:12">
      <c r="B20" s="17"/>
      <c r="C20" s="11" t="s">
        <v>17</v>
      </c>
      <c r="D20" s="12">
        <v>1</v>
      </c>
      <c r="E20" s="13">
        <f>E18+E19</f>
        <v>205.00164816494842</v>
      </c>
      <c r="F20" s="17"/>
      <c r="G20" s="42" t="s">
        <v>25</v>
      </c>
      <c r="H20" s="23" t="s">
        <v>25</v>
      </c>
      <c r="J20" s="3">
        <v>205</v>
      </c>
      <c r="L20" s="18"/>
    </row>
    <row r="21" spans="2:12">
      <c r="B21" s="17"/>
      <c r="C21" s="8" t="s">
        <v>18</v>
      </c>
      <c r="D21" s="9">
        <v>0.19</v>
      </c>
      <c r="E21" s="10">
        <f>E20*D21</f>
        <v>38.950313151340204</v>
      </c>
      <c r="F21" s="17"/>
      <c r="G21" s="42"/>
      <c r="H21" s="18"/>
      <c r="J21" s="21">
        <f>J20*19%</f>
        <v>38.950000000000003</v>
      </c>
      <c r="L21" s="18"/>
    </row>
    <row r="22" spans="2:12">
      <c r="B22" s="17"/>
      <c r="C22" s="14" t="s">
        <v>19</v>
      </c>
      <c r="D22" s="15"/>
      <c r="E22" s="16">
        <f>E20+E21</f>
        <v>243.95196131628862</v>
      </c>
      <c r="F22" s="17"/>
      <c r="G22" s="42"/>
      <c r="H22" s="18"/>
      <c r="J22" s="3">
        <f>J20+J21</f>
        <v>243.95</v>
      </c>
      <c r="L22" s="18"/>
    </row>
    <row r="23" spans="2:12">
      <c r="B23" s="17"/>
      <c r="C23" s="17"/>
      <c r="D23" s="17"/>
      <c r="E23" s="17"/>
      <c r="F23" s="17"/>
      <c r="G23" s="42"/>
      <c r="H23" s="18"/>
      <c r="J23" s="19"/>
      <c r="L23" s="18"/>
    </row>
    <row r="24" spans="2:12">
      <c r="B24" s="18"/>
      <c r="C24" s="18"/>
      <c r="D24" s="18"/>
      <c r="E24" s="18"/>
      <c r="F24" s="18"/>
      <c r="G24" s="23"/>
      <c r="H24" s="18"/>
      <c r="I24" s="18"/>
      <c r="J24" s="22"/>
      <c r="K24" s="18"/>
      <c r="L24" s="18"/>
    </row>
    <row r="25" spans="2:12">
      <c r="B25" s="18"/>
      <c r="C25" s="18"/>
      <c r="D25" s="18"/>
      <c r="E25" s="18"/>
      <c r="F25" s="18"/>
      <c r="G25" s="23"/>
      <c r="H25" s="18"/>
      <c r="I25" s="18"/>
      <c r="J25" s="22"/>
      <c r="K25" s="18"/>
      <c r="L25" s="18"/>
    </row>
    <row r="26" spans="2:12">
      <c r="C26" s="18"/>
      <c r="D26" s="18"/>
      <c r="E26" s="18"/>
      <c r="F26" s="18"/>
      <c r="G26" s="23"/>
      <c r="H26" s="18"/>
      <c r="I26" s="18"/>
      <c r="J26" s="22"/>
      <c r="K26" s="18"/>
      <c r="L26" s="18"/>
    </row>
    <row r="27" spans="2:12">
      <c r="C27" s="18"/>
      <c r="D27" s="18"/>
      <c r="E27" s="18"/>
      <c r="F27" s="18"/>
      <c r="G27" s="23"/>
      <c r="H27" s="18"/>
      <c r="I27" s="18"/>
      <c r="J27" s="22"/>
      <c r="K27" s="18"/>
      <c r="L27" s="18"/>
    </row>
    <row r="28" spans="2:12">
      <c r="G28" s="23"/>
    </row>
  </sheetData>
  <mergeCells count="1">
    <mergeCell ref="F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.</cp:lastModifiedBy>
  <dcterms:created xsi:type="dcterms:W3CDTF">2012-12-11T07:35:52Z</dcterms:created>
  <dcterms:modified xsi:type="dcterms:W3CDTF">2013-01-10T13:08:14Z</dcterms:modified>
</cp:coreProperties>
</file>