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32" i="1" l="1"/>
  <c r="C32" i="1"/>
  <c r="C6" i="1"/>
  <c r="C11" i="1"/>
  <c r="C15" i="1"/>
  <c r="G32" i="1"/>
  <c r="D9" i="1" l="1"/>
  <c r="D7" i="1"/>
  <c r="D25" i="1"/>
  <c r="D17" i="1"/>
  <c r="D31" i="1"/>
  <c r="D23" i="1"/>
  <c r="C34" i="1"/>
  <c r="G34" i="1" s="1"/>
  <c r="D30" i="1"/>
  <c r="D26" i="1"/>
  <c r="D22" i="1"/>
  <c r="D18" i="1"/>
  <c r="D13" i="1"/>
  <c r="D6" i="1" l="1"/>
  <c r="D16" i="1"/>
  <c r="D20" i="1"/>
  <c r="D24" i="1"/>
  <c r="D28" i="1"/>
  <c r="D8" i="1"/>
  <c r="D19" i="1"/>
  <c r="D27" i="1"/>
  <c r="D12" i="1"/>
  <c r="D11" i="1" s="1"/>
  <c r="D21" i="1"/>
  <c r="D29" i="1"/>
  <c r="D15" i="1" l="1"/>
</calcChain>
</file>

<file path=xl/sharedStrings.xml><?xml version="1.0" encoding="utf-8"?>
<sst xmlns="http://schemas.openxmlformats.org/spreadsheetml/2006/main" count="60" uniqueCount="55">
  <si>
    <t>Aufwendungen und Erträge - Gewinnermittlung</t>
  </si>
  <si>
    <t>Aufwendungen</t>
  </si>
  <si>
    <t>Erträge</t>
  </si>
  <si>
    <t>Konto</t>
  </si>
  <si>
    <t>Löhne</t>
  </si>
  <si>
    <t>Gehälter</t>
  </si>
  <si>
    <t>Zinserträge</t>
  </si>
  <si>
    <t>Aufw. F. Büromaterial</t>
  </si>
  <si>
    <t>Telefongebühren</t>
  </si>
  <si>
    <t>Abschreibungen</t>
  </si>
  <si>
    <t>Portokosten</t>
  </si>
  <si>
    <t>Mieterträge</t>
  </si>
  <si>
    <t>Zinsaufwand</t>
  </si>
  <si>
    <t>Materialaufwand</t>
  </si>
  <si>
    <t>Instandhaltung Gebäude</t>
  </si>
  <si>
    <t>soziale Abgaben</t>
  </si>
  <si>
    <t>Intrandhaltung Fahrzeuge</t>
  </si>
  <si>
    <t>Versicherung</t>
  </si>
  <si>
    <t>Verpackungsmaterial</t>
  </si>
  <si>
    <t>Transportkosten Versand</t>
  </si>
  <si>
    <t>Aufw. F. Fortbildung</t>
  </si>
  <si>
    <t>Leasingaufwendungen</t>
  </si>
  <si>
    <t>Werbung</t>
  </si>
  <si>
    <t>betr. Steuern</t>
  </si>
  <si>
    <t>Umsatzerlöse f. eigene Erz.</t>
  </si>
  <si>
    <t>Betr. Z. Berufsgenossenschaft</t>
  </si>
  <si>
    <t>Aufw. Energie</t>
  </si>
  <si>
    <t>Aufw. Treibstoffe</t>
  </si>
  <si>
    <t>in €</t>
  </si>
  <si>
    <t>Gewinn</t>
  </si>
  <si>
    <t>in Prozent</t>
  </si>
  <si>
    <t>Betriebliche Aufwendungen</t>
  </si>
  <si>
    <t>Personalaufwand</t>
  </si>
  <si>
    <t>sonstige betr. Aufwendungen</t>
  </si>
  <si>
    <t>neutrale Aufwendungen</t>
  </si>
  <si>
    <t>allgemeine Verwaltungskosten</t>
  </si>
  <si>
    <t>Spenden für das Müttergenesungswerk</t>
  </si>
  <si>
    <t>Forderungsverluste</t>
  </si>
  <si>
    <t>Hochwasserschäden</t>
  </si>
  <si>
    <t>Fertigungslöhne</t>
  </si>
  <si>
    <t>Pacht des Werkssportplatz</t>
  </si>
  <si>
    <t>betriebliche Erträge</t>
  </si>
  <si>
    <t>Barverkeuf auf Abfallprodukten</t>
  </si>
  <si>
    <t>Neutrale Erträge</t>
  </si>
  <si>
    <t>Verkauf von fertigen Erzeugnisse</t>
  </si>
  <si>
    <t>Mehrbestand un unfertigen Erzeugnisse</t>
  </si>
  <si>
    <t>Hilfslöhne für Transportarbeiter</t>
  </si>
  <si>
    <t>Großreparatur</t>
  </si>
  <si>
    <t xml:space="preserve">Gewinn aus dem Verkauf eines </t>
  </si>
  <si>
    <t>Ertrag aus abgesicherten Forderungen</t>
  </si>
  <si>
    <t>Verkauf von Handelsware</t>
  </si>
  <si>
    <t>Zinserträge für ein gewährtes Darlehen</t>
  </si>
  <si>
    <t>Ertrag aus der Auflösung einer Rückstellung</t>
  </si>
  <si>
    <t>Wert einer selbsterstellen Transportrücklage</t>
  </si>
  <si>
    <t>Schadenersatzleistung durch 
eine Versicherungsgesellsaft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</si>
</sst>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2" xfId="0" applyBorder="1"/>
    <xf numFmtId="4" fontId="0" fillId="0" borderId="3" xfId="0" applyNumberFormat="1" applyBorder="1"/>
    <xf numFmtId="4" fontId="0" fillId="0" borderId="0" xfId="0" applyNumberFormat="1"/>
    <xf numFmtId="4" fontId="4" fillId="0" borderId="0" xfId="0" applyNumberFormat="1" applyFont="1"/>
    <xf numFmtId="4" fontId="0" fillId="0" borderId="0" xfId="0" applyNumberFormat="1" applyBorder="1"/>
    <xf numFmtId="4" fontId="0" fillId="0" borderId="2" xfId="0" applyNumberFormat="1" applyBorder="1"/>
    <xf numFmtId="4" fontId="2" fillId="0" borderId="3" xfId="0" applyNumberFormat="1" applyFont="1" applyBorder="1"/>
    <xf numFmtId="4" fontId="2" fillId="0" borderId="0" xfId="0" applyNumberFormat="1" applyFont="1"/>
    <xf numFmtId="0" fontId="5" fillId="0" borderId="0" xfId="0" applyFont="1"/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6" fillId="0" borderId="0" xfId="0" applyNumberFormat="1" applyFont="1"/>
    <xf numFmtId="4" fontId="5" fillId="0" borderId="3" xfId="0" applyNumberFormat="1" applyFont="1" applyBorder="1"/>
    <xf numFmtId="4" fontId="5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0" fontId="1" fillId="2" borderId="0" xfId="0" applyFont="1" applyFill="1"/>
    <xf numFmtId="0" fontId="3" fillId="2" borderId="0" xfId="0" applyFont="1" applyFill="1"/>
    <xf numFmtId="4" fontId="1" fillId="2" borderId="0" xfId="0" applyNumberFormat="1" applyFont="1" applyFill="1"/>
    <xf numFmtId="4" fontId="1" fillId="2" borderId="3" xfId="0" applyNumberFormat="1" applyFont="1" applyFill="1" applyBorder="1"/>
    <xf numFmtId="4" fontId="3" fillId="2" borderId="0" xfId="0" applyNumberFormat="1" applyFont="1" applyFill="1"/>
    <xf numFmtId="4" fontId="3" fillId="2" borderId="3" xfId="0" applyNumberFormat="1" applyFont="1" applyFill="1" applyBorder="1"/>
    <xf numFmtId="0" fontId="1" fillId="3" borderId="0" xfId="0" applyFont="1" applyFill="1" applyBorder="1"/>
    <xf numFmtId="4" fontId="1" fillId="3" borderId="0" xfId="0" applyNumberFormat="1" applyFont="1" applyFill="1" applyBorder="1" applyAlignment="1">
      <alignment horizontal="right"/>
    </xf>
    <xf numFmtId="4" fontId="1" fillId="3" borderId="3" xfId="0" applyNumberFormat="1" applyFont="1" applyFill="1" applyBorder="1" applyAlignment="1">
      <alignment horizontal="right"/>
    </xf>
    <xf numFmtId="0" fontId="3" fillId="3" borderId="0" xfId="0" applyFont="1" applyFill="1"/>
    <xf numFmtId="4" fontId="3" fillId="3" borderId="0" xfId="0" applyNumberFormat="1" applyFont="1" applyFill="1"/>
    <xf numFmtId="4" fontId="3" fillId="3" borderId="3" xfId="0" applyNumberFormat="1" applyFont="1" applyFill="1" applyBorder="1"/>
    <xf numFmtId="0" fontId="2" fillId="4" borderId="0" xfId="0" applyFont="1" applyFill="1"/>
    <xf numFmtId="0" fontId="0" fillId="4" borderId="0" xfId="0" applyFill="1"/>
    <xf numFmtId="4" fontId="2" fillId="4" borderId="0" xfId="0" applyNumberFormat="1" applyFont="1" applyFill="1"/>
    <xf numFmtId="4" fontId="2" fillId="4" borderId="3" xfId="0" applyNumberFormat="1" applyFont="1" applyFill="1" applyBorder="1"/>
    <xf numFmtId="4" fontId="0" fillId="4" borderId="0" xfId="0" applyNumberFormat="1" applyFill="1"/>
    <xf numFmtId="4" fontId="0" fillId="4" borderId="3" xfId="0" applyNumberFormat="1" applyFill="1" applyBorder="1"/>
    <xf numFmtId="0" fontId="0" fillId="4" borderId="2" xfId="0" applyFill="1" applyBorder="1"/>
    <xf numFmtId="4" fontId="0" fillId="4" borderId="2" xfId="0" applyNumberFormat="1" applyFill="1" applyBorder="1"/>
    <xf numFmtId="4" fontId="0" fillId="4" borderId="5" xfId="0" applyNumberFormat="1" applyFill="1" applyBorder="1"/>
    <xf numFmtId="0" fontId="2" fillId="0" borderId="2" xfId="0" applyFont="1" applyBorder="1"/>
    <xf numFmtId="4" fontId="2" fillId="0" borderId="2" xfId="0" applyNumberFormat="1" applyFont="1" applyBorder="1"/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Tabelle1!$D$5</c:f>
              <c:strCache>
                <c:ptCount val="1"/>
                <c:pt idx="0">
                  <c:v>in Prozent</c:v>
                </c:pt>
              </c:strCache>
            </c:strRef>
          </c:tx>
          <c:cat>
            <c:strRef>
              <c:f>Tabelle1!$A$6:$A$31</c:f>
              <c:strCache>
                <c:ptCount val="26"/>
                <c:pt idx="0">
                  <c:v>Personalaufwand</c:v>
                </c:pt>
                <c:pt idx="1">
                  <c:v>Löhne</c:v>
                </c:pt>
                <c:pt idx="2">
                  <c:v>Gehälter</c:v>
                </c:pt>
                <c:pt idx="3">
                  <c:v>Abschreibungen</c:v>
                </c:pt>
                <c:pt idx="5">
                  <c:v>Materialaufwand</c:v>
                </c:pt>
                <c:pt idx="6">
                  <c:v>Aufw. F. Büromaterial</c:v>
                </c:pt>
                <c:pt idx="7">
                  <c:v>Telefongebühren</c:v>
                </c:pt>
                <c:pt idx="9">
                  <c:v>sonstige betr. Aufwendungen</c:v>
                </c:pt>
                <c:pt idx="10">
                  <c:v>Portokosten</c:v>
                </c:pt>
                <c:pt idx="11">
                  <c:v>Zinsaufwand</c:v>
                </c:pt>
                <c:pt idx="12">
                  <c:v>Materialaufwand</c:v>
                </c:pt>
                <c:pt idx="13">
                  <c:v>Instandhaltung Gebäude</c:v>
                </c:pt>
                <c:pt idx="14">
                  <c:v>soziale Abgaben</c:v>
                </c:pt>
                <c:pt idx="15">
                  <c:v>Intrandhaltung Fahrzeuge</c:v>
                </c:pt>
                <c:pt idx="16">
                  <c:v>Versicherung</c:v>
                </c:pt>
                <c:pt idx="17">
                  <c:v>Verpackungsmaterial</c:v>
                </c:pt>
                <c:pt idx="18">
                  <c:v>Transportkosten Versand</c:v>
                </c:pt>
                <c:pt idx="19">
                  <c:v>Aufw. F. Fortbildung</c:v>
                </c:pt>
                <c:pt idx="20">
                  <c:v>Leasingaufwendungen</c:v>
                </c:pt>
                <c:pt idx="21">
                  <c:v>Werbung</c:v>
                </c:pt>
                <c:pt idx="22">
                  <c:v>betr. Steuern</c:v>
                </c:pt>
                <c:pt idx="23">
                  <c:v>Betr. Z. Berufsgenossenschaft</c:v>
                </c:pt>
                <c:pt idx="24">
                  <c:v>Aufw. Energie</c:v>
                </c:pt>
                <c:pt idx="25">
                  <c:v>Aufw. Treibstoffe</c:v>
                </c:pt>
              </c:strCache>
            </c:strRef>
          </c:cat>
          <c:val>
            <c:numRef>
              <c:f>Tabelle1!$D$6:$D$31</c:f>
              <c:numCache>
                <c:formatCode>#,##0.00</c:formatCode>
                <c:ptCount val="26"/>
                <c:pt idx="0">
                  <c:v>27.603884076409287</c:v>
                </c:pt>
                <c:pt idx="1">
                  <c:v>9.3547119684184921</c:v>
                </c:pt>
                <c:pt idx="2">
                  <c:v>11.03856012273382</c:v>
                </c:pt>
                <c:pt idx="3">
                  <c:v>7.210611985256973</c:v>
                </c:pt>
                <c:pt idx="5">
                  <c:v>0.4718516716870288</c:v>
                </c:pt>
                <c:pt idx="6">
                  <c:v>0.21702931766730904</c:v>
                </c:pt>
                <c:pt idx="7">
                  <c:v>0.25482235401971975</c:v>
                </c:pt>
                <c:pt idx="9">
                  <c:v>71.924264251903708</c:v>
                </c:pt>
                <c:pt idx="10">
                  <c:v>6.9037774326928467E-2</c:v>
                </c:pt>
                <c:pt idx="11">
                  <c:v>1.4110647533162455</c:v>
                </c:pt>
                <c:pt idx="12">
                  <c:v>60.998334861269619</c:v>
                </c:pt>
                <c:pt idx="13">
                  <c:v>0.3640853898108477</c:v>
                </c:pt>
                <c:pt idx="14">
                  <c:v>3.3676963086306571</c:v>
                </c:pt>
                <c:pt idx="15">
                  <c:v>7.726992085913674E-2</c:v>
                </c:pt>
                <c:pt idx="16">
                  <c:v>0.13526913506333141</c:v>
                </c:pt>
                <c:pt idx="17">
                  <c:v>0.16670096727721753</c:v>
                </c:pt>
                <c:pt idx="18">
                  <c:v>0.94070983554416354</c:v>
                </c:pt>
                <c:pt idx="19">
                  <c:v>0.3760594211304234</c:v>
                </c:pt>
                <c:pt idx="20">
                  <c:v>0.61741098991562049</c:v>
                </c:pt>
                <c:pt idx="21">
                  <c:v>0.4587550749312429</c:v>
                </c:pt>
                <c:pt idx="22">
                  <c:v>0.30533779864917959</c:v>
                </c:pt>
                <c:pt idx="23">
                  <c:v>0.2703511758872944</c:v>
                </c:pt>
                <c:pt idx="24">
                  <c:v>1.5094763232240078</c:v>
                </c:pt>
                <c:pt idx="25">
                  <c:v>0.85670452206776559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Tabelle1!$D$5</c:f>
              <c:strCache>
                <c:ptCount val="1"/>
                <c:pt idx="0">
                  <c:v>in Prozent</c:v>
                </c:pt>
              </c:strCache>
            </c:strRef>
          </c:tx>
          <c:cat>
            <c:strRef>
              <c:f>(Tabelle1!$A$6,Tabelle1!$A$11,Tabelle1!$A$15)</c:f>
              <c:strCache>
                <c:ptCount val="3"/>
                <c:pt idx="0">
                  <c:v>Personalaufwand</c:v>
                </c:pt>
                <c:pt idx="1">
                  <c:v>Materialaufwand</c:v>
                </c:pt>
                <c:pt idx="2">
                  <c:v>sonstige betr. Aufwendungen</c:v>
                </c:pt>
              </c:strCache>
            </c:strRef>
          </c:cat>
          <c:val>
            <c:numRef>
              <c:f>(Tabelle1!$D$6,Tabelle1!$D$11,Tabelle1!$D$15)</c:f>
              <c:numCache>
                <c:formatCode>#,##0.00</c:formatCode>
                <c:ptCount val="3"/>
                <c:pt idx="0">
                  <c:v>27.603884076409287</c:v>
                </c:pt>
                <c:pt idx="1">
                  <c:v>0.4718516716870288</c:v>
                </c:pt>
                <c:pt idx="2">
                  <c:v>71.924264251903708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20</xdr:row>
      <xdr:rowOff>95251</xdr:rowOff>
    </xdr:from>
    <xdr:to>
      <xdr:col>7</xdr:col>
      <xdr:colOff>190500</xdr:colOff>
      <xdr:row>30</xdr:row>
      <xdr:rowOff>128587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9</xdr:row>
      <xdr:rowOff>19049</xdr:rowOff>
    </xdr:from>
    <xdr:to>
      <xdr:col>7</xdr:col>
      <xdr:colOff>190500</xdr:colOff>
      <xdr:row>20</xdr:row>
      <xdr:rowOff>66674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22" workbookViewId="0">
      <selection activeCell="A52" sqref="A52"/>
    </sheetView>
  </sheetViews>
  <sheetFormatPr baseColWidth="10" defaultRowHeight="15" x14ac:dyDescent="0.25"/>
  <cols>
    <col min="1" max="1" width="35.85546875" customWidth="1"/>
    <col min="2" max="2" width="2.7109375" customWidth="1"/>
    <col min="3" max="3" width="18.42578125" style="5" customWidth="1"/>
    <col min="4" max="4" width="11.85546875" style="5" customWidth="1"/>
    <col min="5" max="5" width="26" customWidth="1"/>
    <col min="6" max="6" width="2.5703125" customWidth="1"/>
    <col min="7" max="7" width="18.42578125" style="5" customWidth="1"/>
    <col min="8" max="8" width="10.7109375" customWidth="1"/>
  </cols>
  <sheetData>
    <row r="1" spans="1:8" s="19" customFormat="1" ht="21" x14ac:dyDescent="0.35">
      <c r="A1" s="18" t="s">
        <v>0</v>
      </c>
      <c r="B1" s="18"/>
      <c r="C1" s="18"/>
      <c r="D1" s="18"/>
      <c r="E1" s="18"/>
      <c r="F1" s="18"/>
      <c r="G1" s="18"/>
      <c r="H1" s="18"/>
    </row>
    <row r="2" spans="1:8" ht="5.25" customHeight="1" x14ac:dyDescent="0.25"/>
    <row r="3" spans="1:8" s="11" customFormat="1" ht="18.75" x14ac:dyDescent="0.3">
      <c r="A3" s="11" t="s">
        <v>1</v>
      </c>
      <c r="C3" s="15"/>
      <c r="D3" s="16"/>
      <c r="E3" s="11" t="s">
        <v>2</v>
      </c>
      <c r="G3" s="17"/>
    </row>
    <row r="4" spans="1:8" ht="7.5" customHeight="1" x14ac:dyDescent="0.25">
      <c r="D4" s="4"/>
    </row>
    <row r="5" spans="1:8" s="2" customFormat="1" ht="15.75" x14ac:dyDescent="0.25">
      <c r="A5" s="12" t="s">
        <v>3</v>
      </c>
      <c r="B5" s="12"/>
      <c r="C5" s="13" t="s">
        <v>28</v>
      </c>
      <c r="D5" s="14" t="s">
        <v>30</v>
      </c>
      <c r="E5" s="12" t="s">
        <v>3</v>
      </c>
      <c r="F5" s="12"/>
      <c r="G5" s="13" t="s">
        <v>28</v>
      </c>
      <c r="H5" s="12" t="s">
        <v>30</v>
      </c>
    </row>
    <row r="6" spans="1:8" s="1" customFormat="1" x14ac:dyDescent="0.25">
      <c r="A6" s="26" t="s">
        <v>32</v>
      </c>
      <c r="B6" s="26"/>
      <c r="C6" s="27">
        <f>SUM(C7:C9)</f>
        <v>1475400</v>
      </c>
      <c r="D6" s="28">
        <f>SUM(D7:D9)</f>
        <v>27.603884076409287</v>
      </c>
      <c r="E6" t="s">
        <v>6</v>
      </c>
      <c r="F6"/>
      <c r="G6" s="7">
        <v>19000</v>
      </c>
      <c r="H6"/>
    </row>
    <row r="7" spans="1:8" x14ac:dyDescent="0.25">
      <c r="A7" s="29" t="s">
        <v>4</v>
      </c>
      <c r="B7" s="29"/>
      <c r="C7" s="30">
        <v>500000</v>
      </c>
      <c r="D7" s="31">
        <f>C7/$C$32*100</f>
        <v>9.3547119684184921</v>
      </c>
      <c r="E7" t="s">
        <v>11</v>
      </c>
      <c r="G7" s="7">
        <v>14360</v>
      </c>
    </row>
    <row r="8" spans="1:8" x14ac:dyDescent="0.25">
      <c r="A8" s="29" t="s">
        <v>5</v>
      </c>
      <c r="B8" s="29"/>
      <c r="C8" s="30">
        <v>590000</v>
      </c>
      <c r="D8" s="31">
        <f>C8/$C$32*100</f>
        <v>11.03856012273382</v>
      </c>
      <c r="E8" t="s">
        <v>24</v>
      </c>
      <c r="G8" s="7">
        <v>7890000</v>
      </c>
    </row>
    <row r="9" spans="1:8" x14ac:dyDescent="0.25">
      <c r="A9" s="29" t="s">
        <v>9</v>
      </c>
      <c r="B9" s="29"/>
      <c r="C9" s="30">
        <v>385400</v>
      </c>
      <c r="D9" s="31">
        <f>C9/$C$32*100</f>
        <v>7.210611985256973</v>
      </c>
    </row>
    <row r="10" spans="1:8" x14ac:dyDescent="0.25">
      <c r="D10" s="4"/>
      <c r="G10" s="7"/>
    </row>
    <row r="11" spans="1:8" x14ac:dyDescent="0.25">
      <c r="A11" s="20" t="s">
        <v>13</v>
      </c>
      <c r="B11" s="21"/>
      <c r="C11" s="22">
        <f>SUM(C12:C13)</f>
        <v>25220</v>
      </c>
      <c r="D11" s="23">
        <f>SUM(D12:D13)</f>
        <v>0.4718516716870288</v>
      </c>
      <c r="G11" s="7"/>
    </row>
    <row r="12" spans="1:8" x14ac:dyDescent="0.25">
      <c r="A12" s="21" t="s">
        <v>7</v>
      </c>
      <c r="B12" s="21"/>
      <c r="C12" s="24">
        <v>11600</v>
      </c>
      <c r="D12" s="25">
        <f>C12/$C$32*100</f>
        <v>0.21702931766730904</v>
      </c>
    </row>
    <row r="13" spans="1:8" x14ac:dyDescent="0.25">
      <c r="A13" s="21" t="s">
        <v>8</v>
      </c>
      <c r="B13" s="21"/>
      <c r="C13" s="24">
        <v>13620</v>
      </c>
      <c r="D13" s="25">
        <f>C13/$C$32*100</f>
        <v>0.25482235401971975</v>
      </c>
    </row>
    <row r="14" spans="1:8" x14ac:dyDescent="0.25">
      <c r="D14" s="4"/>
    </row>
    <row r="15" spans="1:8" x14ac:dyDescent="0.25">
      <c r="A15" s="32" t="s">
        <v>33</v>
      </c>
      <c r="B15" s="33"/>
      <c r="C15" s="34">
        <f>SUM(C16:C31)</f>
        <v>3844280</v>
      </c>
      <c r="D15" s="35">
        <f>SUM(D16:D31)</f>
        <v>71.924264251903708</v>
      </c>
    </row>
    <row r="16" spans="1:8" x14ac:dyDescent="0.25">
      <c r="A16" s="33" t="s">
        <v>10</v>
      </c>
      <c r="B16" s="33"/>
      <c r="C16" s="36">
        <v>3690</v>
      </c>
      <c r="D16" s="37">
        <f>C16/$C$32*100</f>
        <v>6.9037774326928467E-2</v>
      </c>
    </row>
    <row r="17" spans="1:8" x14ac:dyDescent="0.25">
      <c r="A17" s="33" t="s">
        <v>12</v>
      </c>
      <c r="B17" s="33"/>
      <c r="C17" s="36">
        <v>75420</v>
      </c>
      <c r="D17" s="37">
        <f>C17/$C$32*100</f>
        <v>1.4110647533162455</v>
      </c>
    </row>
    <row r="18" spans="1:8" x14ac:dyDescent="0.25">
      <c r="A18" s="33" t="s">
        <v>13</v>
      </c>
      <c r="B18" s="33"/>
      <c r="C18" s="36">
        <v>3260300</v>
      </c>
      <c r="D18" s="37">
        <f>C18/$C$32*100</f>
        <v>60.998334861269619</v>
      </c>
    </row>
    <row r="19" spans="1:8" x14ac:dyDescent="0.25">
      <c r="A19" s="33" t="s">
        <v>14</v>
      </c>
      <c r="B19" s="33"/>
      <c r="C19" s="36">
        <v>19460</v>
      </c>
      <c r="D19" s="37">
        <f>C19/$C$32*100</f>
        <v>0.3640853898108477</v>
      </c>
    </row>
    <row r="20" spans="1:8" x14ac:dyDescent="0.25">
      <c r="A20" s="33" t="s">
        <v>15</v>
      </c>
      <c r="B20" s="33"/>
      <c r="C20" s="36">
        <v>180000</v>
      </c>
      <c r="D20" s="37">
        <f>C20/$C$32*100</f>
        <v>3.3676963086306571</v>
      </c>
    </row>
    <row r="21" spans="1:8" x14ac:dyDescent="0.25">
      <c r="A21" s="33" t="s">
        <v>16</v>
      </c>
      <c r="B21" s="33"/>
      <c r="C21" s="36">
        <v>4130</v>
      </c>
      <c r="D21" s="37">
        <f>C21/$C$32*100</f>
        <v>7.726992085913674E-2</v>
      </c>
    </row>
    <row r="22" spans="1:8" x14ac:dyDescent="0.25">
      <c r="A22" s="33" t="s">
        <v>17</v>
      </c>
      <c r="B22" s="33"/>
      <c r="C22" s="36">
        <v>7230</v>
      </c>
      <c r="D22" s="37">
        <f>C22/$C$32*100</f>
        <v>0.13526913506333141</v>
      </c>
    </row>
    <row r="23" spans="1:8" x14ac:dyDescent="0.25">
      <c r="A23" s="33" t="s">
        <v>18</v>
      </c>
      <c r="B23" s="33"/>
      <c r="C23" s="36">
        <v>8910</v>
      </c>
      <c r="D23" s="37">
        <f>C23/$C$32*100</f>
        <v>0.16670096727721753</v>
      </c>
    </row>
    <row r="24" spans="1:8" x14ac:dyDescent="0.25">
      <c r="A24" s="33" t="s">
        <v>19</v>
      </c>
      <c r="B24" s="33"/>
      <c r="C24" s="36">
        <v>50280</v>
      </c>
      <c r="D24" s="37">
        <f>C24/$C$32*100</f>
        <v>0.94070983554416354</v>
      </c>
    </row>
    <row r="25" spans="1:8" x14ac:dyDescent="0.25">
      <c r="A25" s="33" t="s">
        <v>20</v>
      </c>
      <c r="B25" s="33"/>
      <c r="C25" s="36">
        <v>20100</v>
      </c>
      <c r="D25" s="37">
        <f>C25/$C$32*100</f>
        <v>0.3760594211304234</v>
      </c>
    </row>
    <row r="26" spans="1:8" x14ac:dyDescent="0.25">
      <c r="A26" s="33" t="s">
        <v>21</v>
      </c>
      <c r="B26" s="33"/>
      <c r="C26" s="36">
        <v>33000</v>
      </c>
      <c r="D26" s="37">
        <f>C26/$C$32*100</f>
        <v>0.61741098991562049</v>
      </c>
    </row>
    <row r="27" spans="1:8" x14ac:dyDescent="0.25">
      <c r="A27" s="33" t="s">
        <v>22</v>
      </c>
      <c r="B27" s="33"/>
      <c r="C27" s="36">
        <v>24520</v>
      </c>
      <c r="D27" s="37">
        <f>C27/$C$32*100</f>
        <v>0.4587550749312429</v>
      </c>
    </row>
    <row r="28" spans="1:8" x14ac:dyDescent="0.25">
      <c r="A28" s="33" t="s">
        <v>23</v>
      </c>
      <c r="B28" s="33"/>
      <c r="C28" s="36">
        <v>16320</v>
      </c>
      <c r="D28" s="37">
        <f>C28/$C$32*100</f>
        <v>0.30533779864917959</v>
      </c>
    </row>
    <row r="29" spans="1:8" x14ac:dyDescent="0.25">
      <c r="A29" s="33" t="s">
        <v>25</v>
      </c>
      <c r="B29" s="33"/>
      <c r="C29" s="36">
        <v>14450</v>
      </c>
      <c r="D29" s="37">
        <f>C29/$C$32*100</f>
        <v>0.2703511758872944</v>
      </c>
    </row>
    <row r="30" spans="1:8" x14ac:dyDescent="0.25">
      <c r="A30" s="33" t="s">
        <v>26</v>
      </c>
      <c r="B30" s="33"/>
      <c r="C30" s="36">
        <v>80680</v>
      </c>
      <c r="D30" s="37">
        <f>C30/$C$32*100</f>
        <v>1.5094763232240078</v>
      </c>
    </row>
    <row r="31" spans="1:8" ht="15.75" thickBot="1" x14ac:dyDescent="0.3">
      <c r="A31" s="38" t="s">
        <v>27</v>
      </c>
      <c r="B31" s="38"/>
      <c r="C31" s="39">
        <v>45790</v>
      </c>
      <c r="D31" s="40">
        <f>C31/$C$32*100</f>
        <v>0.85670452206776559</v>
      </c>
      <c r="E31" s="3"/>
      <c r="F31" s="3"/>
      <c r="G31" s="8"/>
      <c r="H31" s="3"/>
    </row>
    <row r="32" spans="1:8" s="1" customFormat="1" x14ac:dyDescent="0.25">
      <c r="C32" s="10">
        <f>C6+C11+C15</f>
        <v>5344900</v>
      </c>
      <c r="D32" s="9">
        <f>D15+D11+D6</f>
        <v>100.00000000000003</v>
      </c>
      <c r="G32" s="10">
        <f>SUM(G6:G31)</f>
        <v>7923360</v>
      </c>
    </row>
    <row r="33" spans="1:7" ht="6" customHeight="1" x14ac:dyDescent="0.25">
      <c r="D33" s="4"/>
    </row>
    <row r="34" spans="1:7" ht="18.75" x14ac:dyDescent="0.3">
      <c r="A34" s="11" t="s">
        <v>29</v>
      </c>
      <c r="C34" s="6">
        <f>G32-C32</f>
        <v>2578460</v>
      </c>
      <c r="D34" s="6"/>
      <c r="E34" s="2" t="s">
        <v>30</v>
      </c>
      <c r="G34" s="1">
        <f>(C34*100)/C32</f>
        <v>48.241501244176689</v>
      </c>
    </row>
    <row r="36" spans="1:7" s="41" customFormat="1" ht="15.75" thickBot="1" x14ac:dyDescent="0.3">
      <c r="A36" s="41" t="s">
        <v>31</v>
      </c>
      <c r="C36" s="42" t="s">
        <v>34</v>
      </c>
      <c r="D36" s="42"/>
      <c r="G36" s="42"/>
    </row>
    <row r="37" spans="1:7" x14ac:dyDescent="0.25">
      <c r="A37" t="s">
        <v>35</v>
      </c>
      <c r="C37" s="5" t="s">
        <v>46</v>
      </c>
    </row>
    <row r="38" spans="1:7" x14ac:dyDescent="0.25">
      <c r="A38" t="s">
        <v>36</v>
      </c>
    </row>
    <row r="39" spans="1:7" x14ac:dyDescent="0.25">
      <c r="A39" t="s">
        <v>47</v>
      </c>
    </row>
    <row r="40" spans="1:7" x14ac:dyDescent="0.25">
      <c r="A40" t="s">
        <v>37</v>
      </c>
    </row>
    <row r="41" spans="1:7" x14ac:dyDescent="0.25">
      <c r="A41" t="s">
        <v>38</v>
      </c>
    </row>
    <row r="42" spans="1:7" x14ac:dyDescent="0.25">
      <c r="A42" t="s">
        <v>39</v>
      </c>
    </row>
    <row r="43" spans="1:7" x14ac:dyDescent="0.25">
      <c r="A43" t="s">
        <v>40</v>
      </c>
    </row>
    <row r="45" spans="1:7" s="41" customFormat="1" ht="15.75" thickBot="1" x14ac:dyDescent="0.3">
      <c r="A45" s="41" t="s">
        <v>43</v>
      </c>
      <c r="C45" s="42" t="s">
        <v>41</v>
      </c>
      <c r="D45" s="42"/>
      <c r="G45" s="42"/>
    </row>
    <row r="46" spans="1:7" x14ac:dyDescent="0.25">
      <c r="A46" t="s">
        <v>44</v>
      </c>
      <c r="C46" s="5" t="s">
        <v>42</v>
      </c>
    </row>
    <row r="47" spans="1:7" x14ac:dyDescent="0.25">
      <c r="A47" t="s">
        <v>48</v>
      </c>
      <c r="C47" s="5" t="s">
        <v>45</v>
      </c>
    </row>
    <row r="48" spans="1:7" x14ac:dyDescent="0.25">
      <c r="A48" t="s">
        <v>49</v>
      </c>
      <c r="C48" s="5" t="s">
        <v>50</v>
      </c>
    </row>
    <row r="49" spans="1:3" x14ac:dyDescent="0.25">
      <c r="A49" t="s">
        <v>51</v>
      </c>
      <c r="C49" s="5" t="s">
        <v>53</v>
      </c>
    </row>
    <row r="50" spans="1:3" x14ac:dyDescent="0.25">
      <c r="A50" t="s">
        <v>52</v>
      </c>
    </row>
    <row r="51" spans="1:3" ht="30" x14ac:dyDescent="0.25">
      <c r="A51" s="43" t="s">
        <v>54</v>
      </c>
    </row>
  </sheetData>
  <mergeCells count="1">
    <mergeCell ref="A1:H1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BBW Sachsen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Nitzsche, Josef</dc:creator>
  <cp:lastModifiedBy>Nitzsche, Josef</cp:lastModifiedBy>
  <cp:lastPrinted>2012-11-12T07:52:57Z</cp:lastPrinted>
  <dcterms:created xsi:type="dcterms:W3CDTF">2012-11-12T06:40:47Z</dcterms:created>
  <dcterms:modified xsi:type="dcterms:W3CDTF">2012-11-12T15:04:34Z</dcterms:modified>
</cp:coreProperties>
</file>